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2019" sheetId="1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E12" i="1" l="1"/>
  <c r="E10" i="1" s="1"/>
  <c r="E9" i="1" s="1"/>
  <c r="E31" i="1"/>
  <c r="E21" i="1" s="1"/>
  <c r="E42" i="1" l="1"/>
</calcChain>
</file>

<file path=xl/sharedStrings.xml><?xml version="1.0" encoding="utf-8"?>
<sst xmlns="http://schemas.openxmlformats.org/spreadsheetml/2006/main" count="61" uniqueCount="59">
  <si>
    <t>№</t>
  </si>
  <si>
    <t>I</t>
  </si>
  <si>
    <t>II</t>
  </si>
  <si>
    <t>Расходы</t>
  </si>
  <si>
    <t>Отчисления в фонды</t>
  </si>
  <si>
    <t>Внеучебная (воспитательная) деятельность</t>
  </si>
  <si>
    <t>Реклама</t>
  </si>
  <si>
    <t>Наименование статьи</t>
  </si>
  <si>
    <t>Библиотечный фонд (в т.ч. ЭБС)</t>
  </si>
  <si>
    <t xml:space="preserve">Утверждаю </t>
  </si>
  <si>
    <t>______________Еремеев А.Э.</t>
  </si>
  <si>
    <t xml:space="preserve">План финансово-хозяйственной деятельности </t>
  </si>
  <si>
    <t>Коммунальные  расходы</t>
  </si>
  <si>
    <t>Магистратура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</si>
  <si>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</si>
  <si>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</si>
  <si>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</si>
  <si>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</si>
  <si>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</si>
  <si>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</si>
  <si>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</si>
  <si>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</si>
  <si>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</si>
  <si>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</si>
  <si>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Обучение студентов в т.ч.:</t>
  </si>
  <si>
    <t>Ремонт основных средств и оборудования в т.ч.:</t>
  </si>
  <si>
    <t>11</t>
  </si>
  <si>
    <t>12</t>
  </si>
  <si>
    <t>13</t>
  </si>
  <si>
    <t>Аспирантура</t>
  </si>
  <si>
    <t>ФПКиПК</t>
  </si>
  <si>
    <t xml:space="preserve">Сальдо доходов и расходов </t>
  </si>
  <si>
    <t>Доходы от сдачи имущества в аренду (без НДС)</t>
  </si>
  <si>
    <t>НИР</t>
  </si>
  <si>
    <t>Хозрасходы (канцрасходы, авто и ГСМ, охрана, инвентарь и оборудование АХЧ)</t>
  </si>
  <si>
    <t xml:space="preserve">Заработная плата </t>
  </si>
  <si>
    <t>Бакалавриат</t>
  </si>
  <si>
    <t>Прочие расходы (типография, командировочные,страхование,банк, представительские</t>
  </si>
  <si>
    <t>Ректор ЧУОО ВО "ОмГА"</t>
  </si>
  <si>
    <t>Членские взносы, госпошлина</t>
  </si>
  <si>
    <t>14</t>
  </si>
  <si>
    <t>Проценты по кредиту</t>
  </si>
  <si>
    <t>ремонт и ТО оборудования</t>
  </si>
  <si>
    <t>Кредитные средства</t>
  </si>
  <si>
    <t>Поступления</t>
  </si>
  <si>
    <t>15</t>
  </si>
  <si>
    <t>Возврат займов и кредитов</t>
  </si>
  <si>
    <t>Библиотека/типография</t>
  </si>
  <si>
    <t>Целевые поступления</t>
  </si>
  <si>
    <t>ЧУОО ВО "ОмГА" на  2022 год</t>
  </si>
  <si>
    <t>"20"декабря 2021</t>
  </si>
  <si>
    <t>Проценты по размещенным депозитам</t>
  </si>
  <si>
    <t>Агентское вознаграждение</t>
  </si>
  <si>
    <t>приобретение оргтехники(оборудования актового зала)</t>
  </si>
  <si>
    <t>Информационно-консультационные услуги</t>
  </si>
  <si>
    <t>ремонт зданий (вентиляция 2000,00, актовый зал 13000,00</t>
  </si>
  <si>
    <t xml:space="preserve">Налоги </t>
  </si>
  <si>
    <t>16</t>
  </si>
  <si>
    <t>Увеличение остатков на депозитных счетах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</si>
</sst>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3" fontId="7" fillId="0" borderId="1" xfId="0" applyNumberFormat="1" applyFont="1" applyBorder="1"/>
    <xf numFmtId="0" fontId="6" fillId="0" borderId="2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49" fontId="7" fillId="0" borderId="1" xfId="0" applyNumberFormat="1" applyFont="1" applyBorder="1" applyAlignment="1">
      <alignment horizontal="center"/>
    </xf>
    <xf numFmtId="0" fontId="7" fillId="0" borderId="5" xfId="0" applyFont="1" applyBorder="1"/>
    <xf numFmtId="3" fontId="1" fillId="0" borderId="0" xfId="0" applyNumberFormat="1" applyFont="1"/>
    <xf numFmtId="3" fontId="3" fillId="0" borderId="4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789437</xdr:colOff>
      <xdr:row>4</xdr:row>
      <xdr:rowOff>176786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2037" cy="938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K20" sqref="K20"/>
    </sheetView>
  </sheetViews>
  <sheetFormatPr defaultRowHeight="15" x14ac:dyDescent="0.25"/>
  <cols>
    <col min="1" max="1" width="5.42578125" style="1" customWidth="1"/>
    <col min="2" max="2" width="9.140625" style="1"/>
    <col min="3" max="3" width="11.7109375" style="1" customWidth="1"/>
    <col min="4" max="5" width="27.7109375" style="1" customWidth="1"/>
    <col min="6" max="8" width="9.140625" style="1"/>
    <col min="9" max="9" width="10.140625" style="1" bestFit="1" customWidth="1"/>
    <col min="10" max="16384" width="9.140625" style="1"/>
  </cols>
  <sheetData>
    <row r="1" spans="1:5" x14ac:dyDescent="0.25">
      <c r="E1" s="1" t="s">
        <v>9</v>
      </c>
    </row>
    <row r="2" spans="1:5" x14ac:dyDescent="0.25">
      <c r="E2" s="1" t="s">
        <v>38</v>
      </c>
    </row>
    <row r="3" spans="1:5" x14ac:dyDescent="0.25">
      <c r="E3" s="1" t="s">
        <v>10</v>
      </c>
    </row>
    <row r="4" spans="1:5" x14ac:dyDescent="0.25">
      <c r="E4" s="1" t="s">
        <v>50</v>
      </c>
    </row>
    <row r="6" spans="1:5" ht="18.75" x14ac:dyDescent="0.3">
      <c r="A6" s="32" t="s">
        <v>11</v>
      </c>
      <c r="B6" s="33"/>
      <c r="C6" s="33"/>
      <c r="D6" s="33"/>
      <c r="E6" s="33"/>
    </row>
    <row r="7" spans="1:5" x14ac:dyDescent="0.25">
      <c r="A7" s="34" t="s">
        <v>49</v>
      </c>
      <c r="B7" s="34"/>
      <c r="C7" s="34"/>
      <c r="D7" s="34"/>
      <c r="E7" s="34"/>
    </row>
    <row r="8" spans="1:5" ht="15.75" x14ac:dyDescent="0.25">
      <c r="A8" s="3" t="s">
        <v>0</v>
      </c>
      <c r="B8" s="3" t="s">
        <v>7</v>
      </c>
      <c r="C8" s="3"/>
      <c r="D8" s="6"/>
      <c r="E8" s="6">
        <v>2022</v>
      </c>
    </row>
    <row r="9" spans="1:5" ht="15.75" x14ac:dyDescent="0.25">
      <c r="A9" s="6" t="s">
        <v>1</v>
      </c>
      <c r="B9" s="38" t="s">
        <v>44</v>
      </c>
      <c r="C9" s="39"/>
      <c r="D9" s="40"/>
      <c r="E9" s="4">
        <f>E10+E15+E16+E17+E19+E20</f>
        <v>137779930</v>
      </c>
    </row>
    <row r="10" spans="1:5" ht="15.75" x14ac:dyDescent="0.25">
      <c r="A10" s="12">
        <v>1</v>
      </c>
      <c r="B10" s="35" t="s">
        <v>24</v>
      </c>
      <c r="C10" s="36"/>
      <c r="D10" s="37"/>
      <c r="E10" s="10">
        <f>E11+E12+E13+E14</f>
        <v>114879930</v>
      </c>
    </row>
    <row r="11" spans="1:5" ht="15.75" x14ac:dyDescent="0.25">
      <c r="A11" s="12"/>
      <c r="B11" s="11" t="s">
        <v>13</v>
      </c>
      <c r="C11" s="8"/>
      <c r="D11" s="9"/>
      <c r="E11" s="5">
        <v>12580100</v>
      </c>
    </row>
    <row r="12" spans="1:5" ht="15.75" x14ac:dyDescent="0.25">
      <c r="A12" s="12"/>
      <c r="B12" s="11" t="s">
        <v>36</v>
      </c>
      <c r="C12" s="8"/>
      <c r="D12" s="9"/>
      <c r="E12" s="5">
        <f>101965930-3500000</f>
        <v>98465930</v>
      </c>
    </row>
    <row r="13" spans="1:5" ht="15.75" x14ac:dyDescent="0.25">
      <c r="A13" s="12"/>
      <c r="B13" s="11" t="s">
        <v>29</v>
      </c>
      <c r="C13" s="8"/>
      <c r="D13" s="9"/>
      <c r="E13" s="5">
        <v>1833900</v>
      </c>
    </row>
    <row r="14" spans="1:5" ht="15.75" x14ac:dyDescent="0.25">
      <c r="A14" s="12">
        <v>2</v>
      </c>
      <c r="B14" s="35" t="s">
        <v>30</v>
      </c>
      <c r="C14" s="36"/>
      <c r="D14" s="37"/>
      <c r="E14" s="5">
        <v>2000000</v>
      </c>
    </row>
    <row r="15" spans="1:5" ht="15.75" x14ac:dyDescent="0.25">
      <c r="A15" s="12">
        <v>3</v>
      </c>
      <c r="B15" s="11" t="s">
        <v>33</v>
      </c>
      <c r="C15" s="8"/>
      <c r="D15" s="9"/>
      <c r="E15" s="5">
        <v>7000000</v>
      </c>
    </row>
    <row r="16" spans="1:5" ht="15.75" x14ac:dyDescent="0.25">
      <c r="A16" s="12">
        <v>4</v>
      </c>
      <c r="B16" s="7" t="s">
        <v>32</v>
      </c>
      <c r="C16" s="8"/>
      <c r="D16" s="9"/>
      <c r="E16" s="5">
        <v>2300000</v>
      </c>
    </row>
    <row r="17" spans="1:9" ht="15.75" x14ac:dyDescent="0.25">
      <c r="A17" s="12">
        <v>6</v>
      </c>
      <c r="B17" s="7" t="s">
        <v>47</v>
      </c>
      <c r="C17" s="8"/>
      <c r="D17" s="9"/>
      <c r="E17" s="5">
        <v>600000</v>
      </c>
    </row>
    <row r="18" spans="1:9" ht="15.75" x14ac:dyDescent="0.25">
      <c r="A18" s="12">
        <v>7</v>
      </c>
      <c r="B18" s="7" t="s">
        <v>48</v>
      </c>
      <c r="C18" s="8"/>
      <c r="D18" s="9"/>
      <c r="E18" s="5">
        <v>0</v>
      </c>
    </row>
    <row r="19" spans="1:9" ht="15.75" x14ac:dyDescent="0.25">
      <c r="A19" s="12">
        <v>8</v>
      </c>
      <c r="B19" s="7" t="s">
        <v>51</v>
      </c>
      <c r="C19" s="8"/>
      <c r="D19" s="9"/>
      <c r="E19" s="5">
        <v>1000000</v>
      </c>
    </row>
    <row r="20" spans="1:9" ht="15.75" x14ac:dyDescent="0.25">
      <c r="A20" s="12">
        <v>8</v>
      </c>
      <c r="B20" s="7" t="s">
        <v>43</v>
      </c>
      <c r="C20" s="8"/>
      <c r="D20" s="9"/>
      <c r="E20" s="5">
        <v>12000000</v>
      </c>
    </row>
    <row r="21" spans="1:9" ht="15.75" x14ac:dyDescent="0.25">
      <c r="A21" s="6" t="s">
        <v>2</v>
      </c>
      <c r="B21" s="38" t="s">
        <v>3</v>
      </c>
      <c r="C21" s="39"/>
      <c r="D21" s="40"/>
      <c r="E21" s="4">
        <f>E22+E23+E24+E25+E26+E27+E28+E29+E30+E31+E35+E36+E37+E38+E39+E40+E41</f>
        <v>137779930</v>
      </c>
    </row>
    <row r="22" spans="1:9" ht="15.75" x14ac:dyDescent="0.25">
      <c r="A22" s="13" t="s">
        <v>14</v>
      </c>
      <c r="B22" s="35" t="s">
        <v>35</v>
      </c>
      <c r="C22" s="36"/>
      <c r="D22" s="37"/>
      <c r="E22" s="5">
        <v>60124530</v>
      </c>
    </row>
    <row r="23" spans="1:9" ht="15.75" x14ac:dyDescent="0.25">
      <c r="A23" s="13" t="s">
        <v>15</v>
      </c>
      <c r="B23" s="35" t="s">
        <v>4</v>
      </c>
      <c r="C23" s="36"/>
      <c r="D23" s="37"/>
      <c r="E23" s="5">
        <v>18120000</v>
      </c>
    </row>
    <row r="24" spans="1:9" ht="15.75" x14ac:dyDescent="0.25">
      <c r="A24" s="13" t="s">
        <v>16</v>
      </c>
      <c r="B24" s="35" t="s">
        <v>56</v>
      </c>
      <c r="C24" s="36"/>
      <c r="D24" s="37"/>
      <c r="E24" s="5">
        <v>500000</v>
      </c>
    </row>
    <row r="25" spans="1:9" ht="15.75" x14ac:dyDescent="0.25">
      <c r="A25" s="13" t="s">
        <v>17</v>
      </c>
      <c r="B25" s="2" t="s">
        <v>8</v>
      </c>
      <c r="C25" s="2"/>
      <c r="D25" s="2"/>
      <c r="E25" s="5">
        <v>1000000</v>
      </c>
    </row>
    <row r="26" spans="1:9" ht="15.75" x14ac:dyDescent="0.25">
      <c r="A26" s="13" t="s">
        <v>18</v>
      </c>
      <c r="B26" s="35" t="s">
        <v>33</v>
      </c>
      <c r="C26" s="36"/>
      <c r="D26" s="37"/>
      <c r="E26" s="5">
        <v>7000000</v>
      </c>
    </row>
    <row r="27" spans="1:9" ht="15.75" x14ac:dyDescent="0.25">
      <c r="A27" s="13" t="s">
        <v>19</v>
      </c>
      <c r="B27" s="2" t="s">
        <v>5</v>
      </c>
      <c r="C27" s="2"/>
      <c r="D27" s="2"/>
      <c r="E27" s="5">
        <v>200000</v>
      </c>
    </row>
    <row r="28" spans="1:9" ht="15.75" x14ac:dyDescent="0.25">
      <c r="A28" s="13" t="s">
        <v>20</v>
      </c>
      <c r="B28" s="35" t="s">
        <v>52</v>
      </c>
      <c r="C28" s="36"/>
      <c r="D28" s="37"/>
      <c r="E28" s="5">
        <v>8000000</v>
      </c>
    </row>
    <row r="29" spans="1:9" ht="15.75" x14ac:dyDescent="0.25">
      <c r="A29" s="13" t="s">
        <v>21</v>
      </c>
      <c r="B29" s="7" t="s">
        <v>54</v>
      </c>
      <c r="C29" s="8"/>
      <c r="D29" s="9"/>
      <c r="E29" s="5">
        <v>1300000</v>
      </c>
    </row>
    <row r="30" spans="1:9" ht="15.75" x14ac:dyDescent="0.25">
      <c r="A30" s="13" t="s">
        <v>21</v>
      </c>
      <c r="B30" s="2" t="s">
        <v>12</v>
      </c>
      <c r="C30" s="2"/>
      <c r="D30" s="2"/>
      <c r="E30" s="5">
        <v>10000000</v>
      </c>
    </row>
    <row r="31" spans="1:9" ht="15.75" x14ac:dyDescent="0.25">
      <c r="A31" s="13" t="s">
        <v>22</v>
      </c>
      <c r="B31" s="2" t="s">
        <v>25</v>
      </c>
      <c r="C31" s="2"/>
      <c r="D31" s="2"/>
      <c r="E31" s="10">
        <f>E32+E33+E34</f>
        <v>15000000</v>
      </c>
      <c r="I31" s="21"/>
    </row>
    <row r="32" spans="1:9" ht="33.75" customHeight="1" x14ac:dyDescent="0.25">
      <c r="A32" s="13"/>
      <c r="B32" s="29" t="s">
        <v>53</v>
      </c>
      <c r="C32" s="41"/>
      <c r="D32" s="42"/>
      <c r="E32" s="5">
        <v>2000000</v>
      </c>
    </row>
    <row r="33" spans="1:5" ht="15.75" x14ac:dyDescent="0.25">
      <c r="A33" s="13"/>
      <c r="B33" s="43" t="s">
        <v>42</v>
      </c>
      <c r="C33" s="44"/>
      <c r="D33" s="45"/>
      <c r="E33" s="5">
        <v>1000000</v>
      </c>
    </row>
    <row r="34" spans="1:5" ht="32.25" customHeight="1" x14ac:dyDescent="0.25">
      <c r="A34" s="13"/>
      <c r="B34" s="29" t="s">
        <v>55</v>
      </c>
      <c r="C34" s="30"/>
      <c r="D34" s="31"/>
      <c r="E34" s="5">
        <v>12000000</v>
      </c>
    </row>
    <row r="35" spans="1:5" ht="15.75" x14ac:dyDescent="0.25">
      <c r="A35" s="13" t="s">
        <v>23</v>
      </c>
      <c r="B35" s="35" t="s">
        <v>6</v>
      </c>
      <c r="C35" s="36"/>
      <c r="D35" s="37"/>
      <c r="E35" s="5">
        <v>50000</v>
      </c>
    </row>
    <row r="36" spans="1:5" ht="15.75" x14ac:dyDescent="0.25">
      <c r="A36" s="13" t="s">
        <v>26</v>
      </c>
      <c r="B36" s="35" t="s">
        <v>39</v>
      </c>
      <c r="C36" s="36"/>
      <c r="D36" s="37"/>
      <c r="E36" s="5">
        <v>100000</v>
      </c>
    </row>
    <row r="37" spans="1:5" ht="29.25" customHeight="1" x14ac:dyDescent="0.25">
      <c r="A37" s="13" t="s">
        <v>27</v>
      </c>
      <c r="B37" s="26" t="s">
        <v>34</v>
      </c>
      <c r="C37" s="27"/>
      <c r="D37" s="28"/>
      <c r="E37" s="5">
        <v>3000000</v>
      </c>
    </row>
    <row r="38" spans="1:5" ht="29.25" customHeight="1" x14ac:dyDescent="0.25">
      <c r="A38" s="13" t="s">
        <v>28</v>
      </c>
      <c r="B38" s="26" t="s">
        <v>41</v>
      </c>
      <c r="C38" s="30"/>
      <c r="D38" s="31"/>
      <c r="E38" s="5">
        <v>400000</v>
      </c>
    </row>
    <row r="39" spans="1:5" ht="56.25" customHeight="1" x14ac:dyDescent="0.25">
      <c r="A39" s="13" t="s">
        <v>40</v>
      </c>
      <c r="B39" s="26" t="s">
        <v>37</v>
      </c>
      <c r="C39" s="27"/>
      <c r="D39" s="28"/>
      <c r="E39" s="5">
        <v>3000000</v>
      </c>
    </row>
    <row r="40" spans="1:5" ht="15.75" x14ac:dyDescent="0.25">
      <c r="A40" s="15" t="s">
        <v>45</v>
      </c>
      <c r="B40" s="17" t="s">
        <v>46</v>
      </c>
      <c r="C40" s="18"/>
      <c r="D40" s="16"/>
      <c r="E40" s="22">
        <v>6985400</v>
      </c>
    </row>
    <row r="41" spans="1:5" ht="15.75" x14ac:dyDescent="0.25">
      <c r="A41" s="15" t="s">
        <v>57</v>
      </c>
      <c r="B41" s="23" t="s">
        <v>58</v>
      </c>
      <c r="C41" s="24"/>
      <c r="D41" s="25"/>
      <c r="E41" s="22">
        <v>3000000</v>
      </c>
    </row>
    <row r="42" spans="1:5" ht="15.75" x14ac:dyDescent="0.25">
      <c r="A42" s="19"/>
      <c r="B42" s="20" t="s">
        <v>31</v>
      </c>
      <c r="C42" s="20"/>
      <c r="D42" s="20"/>
      <c r="E42" s="10">
        <f>E9-E21</f>
        <v>0</v>
      </c>
    </row>
    <row r="43" spans="1:5" x14ac:dyDescent="0.25">
      <c r="A43" s="14"/>
    </row>
    <row r="44" spans="1:5" x14ac:dyDescent="0.25">
      <c r="A44" s="14"/>
    </row>
    <row r="45" spans="1:5" x14ac:dyDescent="0.25">
      <c r="A45" s="14"/>
    </row>
  </sheetData>
  <mergeCells count="19">
    <mergeCell ref="B39:D39"/>
    <mergeCell ref="B21:D21"/>
    <mergeCell ref="B22:D22"/>
    <mergeCell ref="B32:D32"/>
    <mergeCell ref="B28:D28"/>
    <mergeCell ref="B36:D36"/>
    <mergeCell ref="B35:D35"/>
    <mergeCell ref="B33:D33"/>
    <mergeCell ref="B38:D38"/>
    <mergeCell ref="B26:D26"/>
    <mergeCell ref="B37:D37"/>
    <mergeCell ref="B34:D34"/>
    <mergeCell ref="A6:E6"/>
    <mergeCell ref="A7:E7"/>
    <mergeCell ref="B10:D10"/>
    <mergeCell ref="B23:D23"/>
    <mergeCell ref="B24:D24"/>
    <mergeCell ref="B9:D9"/>
    <mergeCell ref="B14:D14"/>
  </mergeCells>
  <phoneticPr fontId="5" type="noConversion"/>
  <pageMargins left="0" right="0" top="0.74803149606299213" bottom="0.74803149606299213" header="0.31496062992125984" footer="0.31496062992125984"/>
  <pageSetup paperSize="9" scale="77" fitToHeight="10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9O8KGRd+fJoGsfyJYXWAy3gweRamV/XK5TnqGP4S28I=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G3ibbebOC6Mu6YkgjwHb2jgL+mKcjumCtj25jo3w1/Y=</DigestValue>
    </Reference>
  </SignedInfo>
  <SignatureValue>AINWxvMTvDB5tQ0vi0E87HU5KCw8auIlHhPc/mi7IKsJN2E+t8l37MPsyIm/892w
5XcJYeTI6H1nezE9qf8Xfw==</SignatureValue>
  <KeyInfo>
    <X509Data>
      <X509Certificate>MIIJ0zCCCYCgAwIBAgIRA/PLUwC/rVKzRn7iQ5ohvRswCgYIKoUDBwEBAwIwggHo
MRswGQYJKoZIhvcNAQkBFgxjYUBzZXJ0dW0ucnUxGDAWBgUqhQNkARINMTExNjY3
MzAwODUzOTEaMBgGCCqFAwOBAwEBEgwwMDY2NzMyNDAzMjgxCzAJBgNVBAYTAlJV
MTMwMQYDVQQIDCo2NiDQodCy0LXRgNC00LvQvtCy0YHQutCw0Y8g0L7QsdC70LDR
gdGC0YwxITAfBgNVBAcMGNCV0LrQsNGC0LXRgNC40L3QsdGD0YDQszFSMFAGA1UE
CQxJ0YPQu9C40YbQsCDQo9C70YzRj9C90L7QstGB0LrQsNGPLCDQtC4gMTMsINC7
0LjRgtC10YAg0JAsINC+0YTQuNGBIDIwOSDQkTFsMGoGA1UECgxj0J7QsdGJ0LXR
gdGC0LLQviDRgSDQvtCz0YDQsNC90LjRh9C10L3QvdC+0Lkg0L7RgtCy0LXRgtGB
0YLQstC10L3QvdC+0YHRgtGM0Y4gItCh0LXRgNGC0YPQvC3Qn9GA0L4iMWwwagYD
VQQDDGPQntCx0YnQtdGB0YLQstC+INGBINC+0LPRgNCw0L3QuNGH0LXQvdC90L7Q
uSDQvtGC0LLQtdGC0YHRgtCy0LXQvdC90L7RgdGC0YzRjiAi0KHQtdGA0YLRg9C8
LdCf0YDQviIwHhcNMjExMDEyMDUwMDA2WhcNMjIxMDMxMDUxNzQzWjCCAbIxFTAT
BgUqhQNkBBIKNTUwMjA0MDg3MDEdMBsGCSqGSIb3DQEJARYOcmVjdG9yQG9tZ2Eu
c3UxGjAYBggqhQMDgQMBARIMNTUwNTAxNDMxNjQ1MRYwFAYFKoUDZAMSCzA1ODE2
ODA0MjczMRgwFgYFKoUDZAESDTEwMjU1MDA2MDkxMTExFTATBgNVBAwMDNGA0LXQ
utGC0L7RgDEhMB8GA1UECgwY0KfQo9Ce0J4g0JLQniAi0J7QnNCT0JAiMTcwNQYD
VQQJDC7Qo9CbIDQt0K8g0KfQldCb0K7QodCa0JjQndCm0JXQkiwg0JTQntCcIDIs
INCQMREwDwYDVQQHDAjQntC80YHQujEnMCUGA1UECAweNTUg0J7QvNGB0LrQsNGP
INC+0LHQu9Cw0YHRgtGMMQswCQYDVQQGEwJSVTE0MDIGA1UEKgwr0JDQu9C10LrR
gdCw0L3QtNGAINCt0LzQvNCw0L3Rg9C40LvQvtCy0LjRhzEXMBUGA1UEBAwO0JXR
gNC10LzQtdC10LIxITAfBgNVBAMMGNCn0KPQntCeINCS0J4gItCe0JzQk9CQIjBm
MB8GCCqFAwcBAQEBMBMGByqFAwICJAAGCCqFAwcBAQICA0MABEC76aKBmKiunfBv
ctwJMWB9hljDcSMqhk5a8Zbcy3/poeALpBnC8d2yUDU3SWtMthclslrehsqVijJb
lOWtEsBko4IFLjCCBSowDAYFKoUDZHIEAwIBATAOBgNVHQ8BAf8EBAMCBPAwGQYD
VR0RBBIwEIEOcmVjdG9yQG9tZ2Euc3UwEwYDVR0gBAwwCjAIBgYqhQNkcQEwQgYD
VR0lBDswOQYIKwYBBQUHAwIGByqFAwICIgYGCCsGAQUFBwMEBgcqhQMDgTkBBggq
hQMDBQoCDAYHKoUDAwcIATCCARAGCCsGAQUFBwEBBIIBAjCB/zA3BggrBgEFBQcw
AYYraHR0cDovL3BraS5zZXJ0dW0tcHJvLnJ1L29jc3BxMjAxMi9vY3NwLnNyZjA4
BggrBgEFBQcwAYYsaHR0cDovL3BraTIuc2VydHVtLXByby5ydS9vY3NwcTIwMTIv
b2NzcC5zcmYwRgYIKwYBBQUHMAKGOmh0dHA6Ly9jYS5zZXJ0dW0tcHJvLnJ1L2Nl
cnRpZmljYXRlcy9zZXJ0dW0tcHJvLXEtMjAyMS5jcnQwQgYIKwYBBQUHMAKGNmh0
dHA6Ly9jYS5zZXJ0dW0ucnUvY2VydGlmaWNhdGVzL3NlcnR1bS1wcm8tcS0yMDIx
LmNydDArBgNVHRAEJDAigA8yMDIxMTAxMjA1MDAwNVqBDzIwMjIxMDMxMDUxNzQz
WjCCATMGBSqFA2RwBIIBKDCCASQMKyLQmtGA0LjQv9GC0L7Qn9GA0L4gQ1NQIiAo
0LLQtdGA0YHQuNGPIDQuMCkMUyLQo9C00L7RgdGC0L7QstC10YDRj9GO0YnQuNC5
INGG0LXQvdGC0YAgItCa0YDQuNC/0YLQvtCf0YDQviDQo9CmIiDQstC10YDRgdC4
0LggMi4wDE/QodC10YDRgtC40YTQuNC60LDRgiDRgdC+0L7RgtCy0LXRgtGB0YLQ
stC40Y8g4oSWINCh0KQvMTI0LTM5NjYg0L7RgiAxNS4wMS4yMDIxDE/QodC10YDR
gtC40YTQuNC60LDRgiDRgdC+0L7RgtCy0LXRgtGB0YLQstC40Y8g4oSWINCh0KQv
MTI4LTM1OTIg0L7RgiAxNy4xMC4yMDE4MCMGBSqFA2RvBBoMGCLQmtGA0LjQv9GC
0L7Qn9GA0L4gQ1NQIjB3BgNVHR8EcDBuMDegNaAzhjFodHRwOi8vY2Euc2VydHVt
LXByby5ydS9jZHAvc2VydHVtLXByby1xLTIwMjEuY3JsMDOgMaAvhi1odHRwOi8v
Y2Euc2VydHVtLnJ1L2NkcC9zZXJ0dW0tcHJvLXEtMjAyMS5jcmwwggFfBgNVHSME
ggFWMIIBUoAU9qE0EbQ+zCJa1tXmRQpPN1WP7sihggEspIIBKDCCASQxHjAcBgkq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LDAqBgNVBAMMI9Cc0LjQvdC60L7QvNGB0LLRj9C30Ywg0KDQvtGB0YHQuNC4ggoZ
yhb9AAAAAAWLMB0GA1UdDgQWBBSGQjxcxE6kHZLJBWhs/7mWrXWJwzAKBggqhQMH
AQEDAgNBAJmfSrtU86xP3qaKZoW0Dh49Ee0mome+lArKrr64vvRFzWBScK9Kq80v
jsGinJxvTzuxQtc59Y5ekYOQu2UKlzA=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PNkqLxO3hcXknHQMVZVxcQjes80=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8W7itKEZr51nVtXizye5DgpOFxc=</DigestValue>
      </Reference>
      <Reference URI="/xl/media/image1.png?ContentType=image/png">
        <DigestMethod Algorithm="http://www.w3.org/2000/09/xmldsig#sha1"/>
        <DigestValue>fe0rdEWb43qK7brCDzvskc8ua7I=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mxHFDthmImUeX6WDkP/cv2N/ctQ=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15fWecoFOMJjVxw91wgTWfTO19w=</DigestValue>
      </Reference>
      <Reference URI="/xl/styles.xml?ContentType=application/vnd.openxmlformats-officedocument.spreadsheetml.styles+xml">
        <DigestMethod Algorithm="http://www.w3.org/2000/09/xmldsig#sha1"/>
        <DigestValue>JnYv6CsT4vGFvObbw79xX5KP1ck=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t24eTzO8S+oIbbF7/yR86AnnbA0=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uNnsO0rX37R5TpGiVYilUpGDyAg=</DigestValue>
      </Reference>
      <Reference URI="/xl/worksheets/sheet2.xml?ContentType=application/vnd.openxmlformats-officedocument.spreadsheetml.worksheet+xml">
        <DigestMethod Algorithm="http://www.w3.org/2000/09/xmldsig#sha1"/>
        <DigestValue>4KkRnP7E2P+UGX0BF+M7Ml0Bq20=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2022-01-29T09:25:04Z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2022-01-29T09:25:04Z</xd:SigningTime>
          <xd:SigningCertificate>
            <xd:Cert>
              <xd:CertDigest>
                <DigestMethod Algorithm="http://www.w3.org/2000/09/xmldsig#sha1"/>
                <DigestValue>oiL02eSRrPoWVwDDG1k+2JQXkuE=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STREET="улица Ульяновская, д. 13, литер А, офис 209 Б", L=Екатеринбург, S=66 Свердловская область, C=RU, ИНН=006673240328, ОГРН=1116673008539, E=ca@sertum.ru</X509IssuerName>
                <X509SerialNumber>1344905223500150792186754586008388484379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2018-12-23T20:44:34Z</cp:lastPrinted>
  <dcterms:created xsi:type="dcterms:W3CDTF">2006-09-28T05:33:49Z</dcterms:created>
  <dcterms:modified xsi:type="dcterms:W3CDTF">2022-01-28T15:53:22Z</dcterms:modified>
</cp:coreProperties>
</file>